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rachovsky\Documents\ROZPOCET\FOND-HORECKY\"/>
    </mc:Choice>
  </mc:AlternateContent>
  <xr:revisionPtr revIDLastSave="0" documentId="13_ncr:1_{FE9BED82-F458-4217-A174-464B69BC9CC4}" xr6:coauthVersionLast="47" xr6:coauthVersionMax="47" xr10:uidLastSave="{00000000-0000-0000-0000-000000000000}"/>
  <bookViews>
    <workbookView xWindow="810" yWindow="-120" windowWidth="28110" windowHeight="16440" xr2:uid="{D6730CAC-D16B-44C2-AA24-3A5783433843}"/>
  </bookViews>
  <sheets>
    <sheet name="2022-navrh" sheetId="13" r:id="rId1"/>
    <sheet name="2021-cerpani   (2)" sheetId="11" r:id="rId2"/>
    <sheet name="Lis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3" l="1"/>
  <c r="D24" i="13" s="1"/>
  <c r="C25" i="13"/>
  <c r="D23" i="13"/>
  <c r="D22" i="13"/>
  <c r="D21" i="13"/>
  <c r="D19" i="13"/>
  <c r="D18" i="13"/>
  <c r="D16" i="13"/>
  <c r="D15" i="13"/>
  <c r="D13" i="13"/>
  <c r="D9" i="13"/>
  <c r="D27" i="13" s="1"/>
  <c r="B9" i="13"/>
  <c r="B9" i="11"/>
  <c r="B25" i="13" l="1"/>
  <c r="D25" i="13"/>
  <c r="C24" i="11"/>
  <c r="D26" i="11" s="1"/>
  <c r="D22" i="11"/>
  <c r="D21" i="11"/>
  <c r="D20" i="11"/>
  <c r="D18" i="11"/>
  <c r="D17" i="11"/>
  <c r="D15" i="11"/>
  <c r="D14" i="11"/>
  <c r="D13" i="11"/>
  <c r="D9" i="11"/>
  <c r="B23" i="11"/>
  <c r="B24" i="11" l="1"/>
  <c r="D23" i="11"/>
  <c r="D24" i="11" s="1"/>
</calcChain>
</file>

<file path=xl/sharedStrings.xml><?xml version="1.0" encoding="utf-8"?>
<sst xmlns="http://schemas.openxmlformats.org/spreadsheetml/2006/main" count="53" uniqueCount="39">
  <si>
    <t>Úhrada spotřebované el. energie na provoz osvětlení nájezdu velkého skokanského můstku, zajišťuje město Frenštát pod Radhoštěm</t>
  </si>
  <si>
    <t>Investice a údržba majetku /OIR/</t>
  </si>
  <si>
    <t>Horečky - areál, provoz, údržba, opravy majetku ve správě MěKS</t>
  </si>
  <si>
    <t>Správa a provoz /OS Měks/</t>
  </si>
  <si>
    <t>Marketink a propagace</t>
  </si>
  <si>
    <t>Zůstatek</t>
  </si>
  <si>
    <t>Čerpání</t>
  </si>
  <si>
    <t>Plán</t>
  </si>
  <si>
    <t>Úroky z účtu /předpoklad/</t>
  </si>
  <si>
    <t>Příděl za obec Trojanovice</t>
  </si>
  <si>
    <t>Příděl za město Frenštát pod Radhoštěm</t>
  </si>
  <si>
    <t>Marketing a propagace Horeček, výukové programy, akce, tisky, kampaně; 
realizaci zajistí město Frenštát pod Radhoštěm – odbor vnějších vztahů ve spolupráci s OS MKS</t>
  </si>
  <si>
    <t xml:space="preserve">Technické zajištění akcí v areálu
 – rezerva – čerpání po schválení Komisí Fondu Horečky </t>
  </si>
  <si>
    <t>Investice a opravy v areálu Horečky 
- rezerva – čerpání po schválení Komisí Fondu Horečky</t>
  </si>
  <si>
    <t>Vratka části dotace - provoz lanové dráhy 2020</t>
  </si>
  <si>
    <t>LČR - pronájem pozemků</t>
  </si>
  <si>
    <t xml:space="preserve">Dotace na krytí provozní ztráty lanové dráhy na Horečky v roce 2021; 
zajistí město Frenštát pod Radhoštěm </t>
  </si>
  <si>
    <t>Komplexní značení lokality Horečky</t>
  </si>
  <si>
    <t>Horečky - areál, provoz, údržba, opravy majetku ve správě OIR 
- postupná obměna laviček amfiteátru 300 000,- 
   budova  500 000,-</t>
  </si>
  <si>
    <t>Příjmy 2021 celkem</t>
  </si>
  <si>
    <t>Převedený zůstatek z r.2020</t>
  </si>
  <si>
    <t>Výdaje 2021 celkem</t>
  </si>
  <si>
    <t>Příjmy                                                                                                                                                                       2021</t>
  </si>
  <si>
    <t>5139
5169</t>
  </si>
  <si>
    <t xml:space="preserve">Výdaje 2021 </t>
  </si>
  <si>
    <t>k 31.12.2021</t>
  </si>
  <si>
    <t>k 9.2.2022</t>
  </si>
  <si>
    <t>skutečnost</t>
  </si>
  <si>
    <t>Výdaje 2022</t>
  </si>
  <si>
    <t>Výdaje 2022 celkem</t>
  </si>
  <si>
    <t xml:space="preserve">Podpora provozu lanové dráhy na Horečky v roce 2022; 
zajistí město Frenštát pod Radhoštěm </t>
  </si>
  <si>
    <t>Návazná studie Horečky - jednotný informační systém,
objednáno 2021</t>
  </si>
  <si>
    <t>Marketink a propagace - OVS</t>
  </si>
  <si>
    <t>Investice a údržba majetku - OIR</t>
  </si>
  <si>
    <t xml:space="preserve">Technické zajištění akcí v areálu
 – rezerva 
– čerpání po schválení Komisí Fondu Horečky </t>
  </si>
  <si>
    <t>Správa a provoz - OS Měks</t>
  </si>
  <si>
    <t>Horečky - areál, provoz, údržba, opravy majetku ve správě OIR 
- postupná obměna laviček amfiteátru 300 000,- 
   budova  500 000,- - předběžný odhad</t>
  </si>
  <si>
    <t>2022 - návrh</t>
  </si>
  <si>
    <t>Převedený zůstatek z r.2021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</si>
</sst>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 applyAlignment="1">
      <alignment horizontal="center"/>
    </xf>
    <xf numFmtId="3" fontId="1" fillId="0" borderId="1" xfId="0" applyNumberFormat="1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3" fontId="3" fillId="2" borderId="1" xfId="0" applyNumberFormat="1" applyFont="1" applyFill="1" applyBorder="1"/>
    <xf numFmtId="0" fontId="0" fillId="3" borderId="0" xfId="0" applyFill="1" applyAlignment="1">
      <alignment horizontal="center" wrapText="1"/>
    </xf>
    <xf numFmtId="3" fontId="2" fillId="4" borderId="1" xfId="0" applyNumberFormat="1" applyFont="1" applyFill="1" applyBorder="1" applyAlignment="1">
      <alignment horizontal="right"/>
    </xf>
    <xf numFmtId="3" fontId="4" fillId="4" borderId="1" xfId="0" applyNumberFormat="1" applyFont="1" applyFill="1" applyBorder="1"/>
    <xf numFmtId="3" fontId="2" fillId="4" borderId="1" xfId="0" applyNumberFormat="1" applyFont="1" applyFill="1" applyBorder="1"/>
    <xf numFmtId="3" fontId="0" fillId="3" borderId="1" xfId="0" applyNumberFormat="1" applyFill="1" applyBorder="1"/>
    <xf numFmtId="0" fontId="0" fillId="3" borderId="0" xfId="0" applyFill="1" applyAlignment="1">
      <alignment horizontal="center"/>
    </xf>
    <xf numFmtId="0" fontId="1" fillId="2" borderId="4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2" xfId="0" applyBorder="1"/>
    <xf numFmtId="0" fontId="3" fillId="2" borderId="4" xfId="0" applyFont="1" applyFill="1" applyBorder="1"/>
    <xf numFmtId="0" fontId="3" fillId="0" borderId="3" xfId="0" applyFont="1" applyBorder="1"/>
    <xf numFmtId="0" fontId="3" fillId="0" borderId="2" xfId="0" applyFont="1" applyBorder="1"/>
    <xf numFmtId="3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F366-73F2-422D-8F19-FC86F6A69BD1}">
  <dimension ref="A2:F29"/>
  <sheetViews>
    <sheetView tabSelected="1" workbookViewId="0">
      <selection activeCell="A8" sqref="A8"/>
    </sheetView>
  </sheetViews>
  <sheetFormatPr defaultRowHeight="15" x14ac:dyDescent="0.25"/>
  <cols>
    <col min="1" max="1" width="45.5703125" customWidth="1"/>
    <col min="2" max="2" width="14.5703125" customWidth="1"/>
    <col min="3" max="3" width="12.5703125" customWidth="1"/>
    <col min="4" max="4" width="14.42578125" customWidth="1"/>
    <col min="6" max="6" width="9.140625" style="12"/>
  </cols>
  <sheetData>
    <row r="2" spans="1:6" x14ac:dyDescent="0.25">
      <c r="A2" t="s">
        <v>37</v>
      </c>
    </row>
    <row r="3" spans="1:6" x14ac:dyDescent="0.25">
      <c r="A3" s="22">
        <v>2022</v>
      </c>
      <c r="B3" s="23"/>
      <c r="C3" s="23"/>
      <c r="D3" s="24"/>
      <c r="F3" s="21" t="s">
        <v>26</v>
      </c>
    </row>
    <row r="4" spans="1:6" x14ac:dyDescent="0.25">
      <c r="A4" s="5" t="s">
        <v>38</v>
      </c>
      <c r="B4" s="8">
        <v>2981450</v>
      </c>
      <c r="C4" s="6"/>
      <c r="D4" s="8">
        <v>2981450</v>
      </c>
    </row>
    <row r="5" spans="1:6" x14ac:dyDescent="0.25">
      <c r="A5" s="5" t="s">
        <v>10</v>
      </c>
      <c r="B5" s="6">
        <v>600000</v>
      </c>
      <c r="C5" s="6"/>
      <c r="D5" s="6">
        <v>600000</v>
      </c>
    </row>
    <row r="6" spans="1:6" x14ac:dyDescent="0.25">
      <c r="A6" s="5" t="s">
        <v>9</v>
      </c>
      <c r="B6" s="6">
        <v>300000</v>
      </c>
      <c r="C6" s="6"/>
      <c r="D6" s="6">
        <v>300000</v>
      </c>
    </row>
    <row r="7" spans="1:6" x14ac:dyDescent="0.25">
      <c r="A7" s="5" t="s">
        <v>8</v>
      </c>
      <c r="B7" s="30">
        <v>250</v>
      </c>
      <c r="C7" s="6"/>
      <c r="D7" s="6">
        <v>250</v>
      </c>
    </row>
    <row r="8" spans="1:6" x14ac:dyDescent="0.25">
      <c r="A8" s="5"/>
      <c r="B8" s="6"/>
      <c r="C8" s="6"/>
      <c r="D8" s="6"/>
    </row>
    <row r="9" spans="1:6" x14ac:dyDescent="0.25">
      <c r="A9" s="3" t="s">
        <v>19</v>
      </c>
      <c r="B9" s="4">
        <f>SUM(B4:B8)</f>
        <v>3881700</v>
      </c>
      <c r="C9" s="4"/>
      <c r="D9" s="4">
        <f t="shared" ref="D9" si="0">SUM(D4:D8)</f>
        <v>3881700</v>
      </c>
    </row>
    <row r="10" spans="1:6" x14ac:dyDescent="0.25">
      <c r="B10" s="1"/>
    </row>
    <row r="11" spans="1:6" x14ac:dyDescent="0.25">
      <c r="A11" s="3" t="s">
        <v>28</v>
      </c>
      <c r="B11" s="7" t="s">
        <v>7</v>
      </c>
      <c r="C11" s="7" t="s">
        <v>6</v>
      </c>
      <c r="D11" s="7" t="s">
        <v>5</v>
      </c>
    </row>
    <row r="12" spans="1:6" x14ac:dyDescent="0.25">
      <c r="A12" s="22" t="s">
        <v>32</v>
      </c>
      <c r="B12" s="25"/>
      <c r="C12" s="25"/>
      <c r="D12" s="26"/>
    </row>
    <row r="13" spans="1:6" ht="60" x14ac:dyDescent="0.25">
      <c r="A13" s="9" t="s">
        <v>11</v>
      </c>
      <c r="B13" s="10">
        <v>200000</v>
      </c>
      <c r="C13" s="17"/>
      <c r="D13" s="10">
        <f>B13-C13</f>
        <v>200000</v>
      </c>
      <c r="F13" s="16" t="s">
        <v>23</v>
      </c>
    </row>
    <row r="14" spans="1:6" ht="45" x14ac:dyDescent="0.25">
      <c r="A14" s="9" t="s">
        <v>31</v>
      </c>
      <c r="B14" s="10">
        <v>400000</v>
      </c>
      <c r="C14" s="17"/>
      <c r="D14" s="10">
        <v>400000</v>
      </c>
      <c r="F14" s="16">
        <v>5169</v>
      </c>
    </row>
    <row r="15" spans="1:6" ht="45" x14ac:dyDescent="0.25">
      <c r="A15" s="9" t="s">
        <v>30</v>
      </c>
      <c r="B15" s="10">
        <v>130000</v>
      </c>
      <c r="C15" s="17"/>
      <c r="D15" s="10">
        <f t="shared" ref="D15:D24" si="1">B15-C15</f>
        <v>130000</v>
      </c>
      <c r="F15" s="12">
        <v>5222</v>
      </c>
    </row>
    <row r="16" spans="1:6" ht="45" x14ac:dyDescent="0.25">
      <c r="A16" s="9" t="s">
        <v>34</v>
      </c>
      <c r="B16" s="10">
        <v>300000</v>
      </c>
      <c r="C16" s="17"/>
      <c r="D16" s="10">
        <f t="shared" si="1"/>
        <v>300000</v>
      </c>
      <c r="F16" s="12">
        <v>5169</v>
      </c>
    </row>
    <row r="17" spans="1:6" x14ac:dyDescent="0.25">
      <c r="A17" s="27" t="s">
        <v>35</v>
      </c>
      <c r="B17" s="28"/>
      <c r="C17" s="28"/>
      <c r="D17" s="29"/>
    </row>
    <row r="18" spans="1:6" ht="30" x14ac:dyDescent="0.25">
      <c r="A18" s="9" t="s">
        <v>2</v>
      </c>
      <c r="B18" s="10">
        <v>30000</v>
      </c>
      <c r="C18" s="18"/>
      <c r="D18" s="10">
        <f t="shared" si="1"/>
        <v>30000</v>
      </c>
      <c r="F18" s="12">
        <v>5171</v>
      </c>
    </row>
    <row r="19" spans="1:6" x14ac:dyDescent="0.25">
      <c r="A19" s="9" t="s">
        <v>17</v>
      </c>
      <c r="B19" s="11">
        <v>250000</v>
      </c>
      <c r="C19" s="19"/>
      <c r="D19" s="10">
        <f t="shared" si="1"/>
        <v>250000</v>
      </c>
      <c r="F19" s="12">
        <v>5137</v>
      </c>
    </row>
    <row r="20" spans="1:6" x14ac:dyDescent="0.25">
      <c r="A20" s="27" t="s">
        <v>33</v>
      </c>
      <c r="B20" s="28"/>
      <c r="C20" s="28"/>
      <c r="D20" s="29"/>
    </row>
    <row r="21" spans="1:6" ht="45" x14ac:dyDescent="0.25">
      <c r="A21" s="9" t="s">
        <v>0</v>
      </c>
      <c r="B21" s="10">
        <v>10000</v>
      </c>
      <c r="C21" s="17"/>
      <c r="D21" s="10">
        <f t="shared" si="1"/>
        <v>10000</v>
      </c>
      <c r="F21" s="12">
        <v>5154</v>
      </c>
    </row>
    <row r="22" spans="1:6" x14ac:dyDescent="0.25">
      <c r="A22" s="9" t="s">
        <v>15</v>
      </c>
      <c r="B22" s="10">
        <v>10000</v>
      </c>
      <c r="C22" s="17"/>
      <c r="D22" s="10">
        <f t="shared" si="1"/>
        <v>10000</v>
      </c>
      <c r="F22" s="12">
        <v>5164</v>
      </c>
    </row>
    <row r="23" spans="1:6" ht="60" x14ac:dyDescent="0.25">
      <c r="A23" s="9" t="s">
        <v>36</v>
      </c>
      <c r="B23" s="10">
        <v>1000000</v>
      </c>
      <c r="C23" s="17"/>
      <c r="D23" s="10">
        <f>B23-C23</f>
        <v>1000000</v>
      </c>
      <c r="F23" s="12">
        <v>5171</v>
      </c>
    </row>
    <row r="24" spans="1:6" ht="45" x14ac:dyDescent="0.25">
      <c r="A24" s="9" t="s">
        <v>13</v>
      </c>
      <c r="B24" s="10">
        <f>B9-B13-B15-B16-B18-B19-B21-B22-B23-B14</f>
        <v>1551700</v>
      </c>
      <c r="C24" s="17"/>
      <c r="D24" s="10">
        <f>B24-C24</f>
        <v>1551700</v>
      </c>
      <c r="F24" s="12">
        <v>6121</v>
      </c>
    </row>
    <row r="25" spans="1:6" s="2" customFormat="1" x14ac:dyDescent="0.25">
      <c r="A25" s="14" t="s">
        <v>29</v>
      </c>
      <c r="B25" s="15">
        <f>B13+B15+B16+B18+B19+B22+B21+B23+B24</f>
        <v>3481700</v>
      </c>
      <c r="C25" s="15">
        <f t="shared" ref="C25:D25" si="2">C13+C15+C16+C18+C19+C22+C21+C23+C24</f>
        <v>0</v>
      </c>
      <c r="D25" s="15">
        <f t="shared" si="2"/>
        <v>3481700</v>
      </c>
      <c r="F25" s="13"/>
    </row>
    <row r="26" spans="1:6" x14ac:dyDescent="0.25">
      <c r="B26" s="1"/>
    </row>
    <row r="27" spans="1:6" x14ac:dyDescent="0.25">
      <c r="B27" s="1"/>
      <c r="D27" s="1">
        <f>D9-C25</f>
        <v>3881700</v>
      </c>
    </row>
    <row r="28" spans="1:6" x14ac:dyDescent="0.25">
      <c r="B28" s="1"/>
    </row>
    <row r="29" spans="1:6" x14ac:dyDescent="0.25">
      <c r="B29" s="1"/>
    </row>
  </sheetData>
  <mergeCells count="4">
    <mergeCell ref="A3:D3"/>
    <mergeCell ref="A12:D12"/>
    <mergeCell ref="A17:D17"/>
    <mergeCell ref="A20:D20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B4CA-AEF7-4C5D-A1C8-618F7157E217}">
  <dimension ref="A3:F28"/>
  <sheetViews>
    <sheetView workbookViewId="0">
      <selection activeCell="B8" sqref="B8"/>
    </sheetView>
  </sheetViews>
  <sheetFormatPr defaultRowHeight="15" x14ac:dyDescent="0.25"/>
  <cols>
    <col min="1" max="1" width="45.5703125" customWidth="1"/>
    <col min="2" max="2" width="14.5703125" customWidth="1"/>
    <col min="3" max="3" width="12.5703125" customWidth="1"/>
    <col min="4" max="4" width="14.42578125" customWidth="1"/>
    <col min="6" max="6" width="9.140625" style="12"/>
  </cols>
  <sheetData>
    <row r="3" spans="1:6" x14ac:dyDescent="0.25">
      <c r="A3" s="22" t="s">
        <v>22</v>
      </c>
      <c r="B3" s="23"/>
      <c r="C3" s="23"/>
      <c r="D3" s="24"/>
      <c r="F3" s="12" t="s">
        <v>25</v>
      </c>
    </row>
    <row r="4" spans="1:6" x14ac:dyDescent="0.25">
      <c r="A4" s="5" t="s">
        <v>20</v>
      </c>
      <c r="B4" s="8">
        <v>2644949</v>
      </c>
      <c r="C4" s="6"/>
      <c r="D4" s="8">
        <v>2644949</v>
      </c>
    </row>
    <row r="5" spans="1:6" x14ac:dyDescent="0.25">
      <c r="A5" s="5" t="s">
        <v>10</v>
      </c>
      <c r="B5" s="6">
        <v>600000</v>
      </c>
      <c r="C5" s="6"/>
      <c r="D5" s="6">
        <v>600000</v>
      </c>
    </row>
    <row r="6" spans="1:6" x14ac:dyDescent="0.25">
      <c r="A6" s="5" t="s">
        <v>9</v>
      </c>
      <c r="B6" s="6">
        <v>300000</v>
      </c>
      <c r="C6" s="6"/>
      <c r="D6" s="6">
        <v>300000</v>
      </c>
    </row>
    <row r="7" spans="1:6" x14ac:dyDescent="0.25">
      <c r="A7" s="5" t="s">
        <v>8</v>
      </c>
      <c r="B7" s="30">
        <v>229</v>
      </c>
      <c r="C7" s="6"/>
      <c r="D7" s="20">
        <v>278</v>
      </c>
      <c r="F7" s="21" t="s">
        <v>27</v>
      </c>
    </row>
    <row r="8" spans="1:6" x14ac:dyDescent="0.25">
      <c r="A8" s="5" t="s">
        <v>14</v>
      </c>
      <c r="B8" s="6"/>
      <c r="C8" s="6"/>
      <c r="D8" s="6"/>
    </row>
    <row r="9" spans="1:6" x14ac:dyDescent="0.25">
      <c r="A9" s="3" t="s">
        <v>19</v>
      </c>
      <c r="B9" s="4">
        <f>SUM(B4:B8)</f>
        <v>3545178</v>
      </c>
      <c r="C9" s="4"/>
      <c r="D9" s="4">
        <f t="shared" ref="D9" si="0">SUM(D4:D8)</f>
        <v>3545227</v>
      </c>
    </row>
    <row r="10" spans="1:6" x14ac:dyDescent="0.25">
      <c r="B10" s="1"/>
    </row>
    <row r="11" spans="1:6" x14ac:dyDescent="0.25">
      <c r="A11" s="3" t="s">
        <v>24</v>
      </c>
      <c r="B11" s="7" t="s">
        <v>7</v>
      </c>
      <c r="C11" s="7" t="s">
        <v>6</v>
      </c>
      <c r="D11" s="7" t="s">
        <v>5</v>
      </c>
    </row>
    <row r="12" spans="1:6" x14ac:dyDescent="0.25">
      <c r="A12" s="22" t="s">
        <v>4</v>
      </c>
      <c r="B12" s="25"/>
      <c r="C12" s="25"/>
      <c r="D12" s="26"/>
    </row>
    <row r="13" spans="1:6" ht="60" x14ac:dyDescent="0.25">
      <c r="A13" s="9" t="s">
        <v>11</v>
      </c>
      <c r="B13" s="10">
        <v>200000</v>
      </c>
      <c r="C13" s="17">
        <v>95130</v>
      </c>
      <c r="D13" s="10">
        <f>B13-C13</f>
        <v>104870</v>
      </c>
      <c r="F13" s="16" t="s">
        <v>23</v>
      </c>
    </row>
    <row r="14" spans="1:6" ht="45" x14ac:dyDescent="0.25">
      <c r="A14" s="9" t="s">
        <v>16</v>
      </c>
      <c r="B14" s="10">
        <v>130000</v>
      </c>
      <c r="C14" s="17">
        <v>130000</v>
      </c>
      <c r="D14" s="10">
        <f t="shared" ref="D14:D23" si="1">B14-C14</f>
        <v>0</v>
      </c>
      <c r="F14" s="12">
        <v>5222</v>
      </c>
    </row>
    <row r="15" spans="1:6" ht="45" x14ac:dyDescent="0.25">
      <c r="A15" s="9" t="s">
        <v>12</v>
      </c>
      <c r="B15" s="10">
        <v>300000</v>
      </c>
      <c r="C15" s="17"/>
      <c r="D15" s="10">
        <f t="shared" si="1"/>
        <v>300000</v>
      </c>
      <c r="F15" s="12">
        <v>5169</v>
      </c>
    </row>
    <row r="16" spans="1:6" x14ac:dyDescent="0.25">
      <c r="A16" s="27" t="s">
        <v>3</v>
      </c>
      <c r="B16" s="28"/>
      <c r="C16" s="28"/>
      <c r="D16" s="29"/>
    </row>
    <row r="17" spans="1:6" ht="30" x14ac:dyDescent="0.25">
      <c r="A17" s="9" t="s">
        <v>2</v>
      </c>
      <c r="B17" s="10">
        <v>30000</v>
      </c>
      <c r="C17" s="18"/>
      <c r="D17" s="10">
        <f t="shared" si="1"/>
        <v>30000</v>
      </c>
      <c r="F17" s="12">
        <v>5171</v>
      </c>
    </row>
    <row r="18" spans="1:6" x14ac:dyDescent="0.25">
      <c r="A18" s="9" t="s">
        <v>17</v>
      </c>
      <c r="B18" s="11">
        <v>250000</v>
      </c>
      <c r="C18" s="19"/>
      <c r="D18" s="10">
        <f t="shared" si="1"/>
        <v>250000</v>
      </c>
      <c r="F18" s="12">
        <v>5137</v>
      </c>
    </row>
    <row r="19" spans="1:6" x14ac:dyDescent="0.25">
      <c r="A19" s="27" t="s">
        <v>1</v>
      </c>
      <c r="B19" s="28"/>
      <c r="C19" s="28"/>
      <c r="D19" s="29"/>
    </row>
    <row r="20" spans="1:6" ht="45" x14ac:dyDescent="0.25">
      <c r="A20" s="9" t="s">
        <v>0</v>
      </c>
      <c r="B20" s="10">
        <v>10000</v>
      </c>
      <c r="C20" s="17">
        <v>7604.85</v>
      </c>
      <c r="D20" s="10">
        <f t="shared" si="1"/>
        <v>2395.1499999999996</v>
      </c>
      <c r="F20" s="12">
        <v>5154</v>
      </c>
    </row>
    <row r="21" spans="1:6" x14ac:dyDescent="0.25">
      <c r="A21" s="9" t="s">
        <v>15</v>
      </c>
      <c r="B21" s="10">
        <v>10000</v>
      </c>
      <c r="C21" s="17">
        <v>9631</v>
      </c>
      <c r="D21" s="10">
        <f t="shared" si="1"/>
        <v>369</v>
      </c>
      <c r="F21" s="12">
        <v>5164</v>
      </c>
    </row>
    <row r="22" spans="1:6" ht="60" x14ac:dyDescent="0.25">
      <c r="A22" s="9" t="s">
        <v>18</v>
      </c>
      <c r="B22" s="10">
        <v>800000</v>
      </c>
      <c r="C22" s="17">
        <v>321411</v>
      </c>
      <c r="D22" s="10">
        <f>B22-C22</f>
        <v>478589</v>
      </c>
      <c r="F22" s="12">
        <v>5171</v>
      </c>
    </row>
    <row r="23" spans="1:6" ht="45" x14ac:dyDescent="0.25">
      <c r="A23" s="9" t="s">
        <v>13</v>
      </c>
      <c r="B23" s="10">
        <f>B9-B13-B14-B15-B17-B18-B20-B21-B22</f>
        <v>1815178</v>
      </c>
      <c r="C23" s="17"/>
      <c r="D23" s="10">
        <f t="shared" si="1"/>
        <v>1815178</v>
      </c>
      <c r="F23" s="12">
        <v>6121</v>
      </c>
    </row>
    <row r="24" spans="1:6" s="2" customFormat="1" x14ac:dyDescent="0.25">
      <c r="A24" s="14" t="s">
        <v>21</v>
      </c>
      <c r="B24" s="15">
        <f>B13+B14+B15+B17+B18+B21+B20+B22+B23</f>
        <v>3545178</v>
      </c>
      <c r="C24" s="15">
        <f t="shared" ref="C24:D24" si="2">C13+C14+C15+C17+C18+C21+C20+C22+C23</f>
        <v>563776.85</v>
      </c>
      <c r="D24" s="15">
        <f t="shared" si="2"/>
        <v>2981401.15</v>
      </c>
      <c r="F24" s="13"/>
    </row>
    <row r="25" spans="1:6" x14ac:dyDescent="0.25">
      <c r="B25" s="1"/>
    </row>
    <row r="26" spans="1:6" x14ac:dyDescent="0.25">
      <c r="B26" s="1"/>
      <c r="D26" s="1">
        <f>D9-C24</f>
        <v>2981450.15</v>
      </c>
    </row>
    <row r="27" spans="1:6" x14ac:dyDescent="0.25">
      <c r="B27" s="1"/>
    </row>
    <row r="28" spans="1:6" x14ac:dyDescent="0.25">
      <c r="B28" s="1"/>
    </row>
  </sheetData>
  <mergeCells count="4">
    <mergeCell ref="A3:D3"/>
    <mergeCell ref="A12:D12"/>
    <mergeCell ref="A16:D16"/>
    <mergeCell ref="A19:D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C74DF-E1FD-48B4-B6C9-70A2CB07F23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2022-navrh</vt:lpstr>
      <vt:lpstr>2021-cerpani   (2)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Trojáček Libor</dc:creator>
  <cp:lastModifiedBy>Luboš Drachovský</cp:lastModifiedBy>
  <cp:lastPrinted>2022-01-25T07:39:31Z</cp:lastPrinted>
  <dcterms:created xsi:type="dcterms:W3CDTF">2020-01-14T13:03:22Z</dcterms:created>
  <dcterms:modified xsi:type="dcterms:W3CDTF">2022-01-25T09:25:12Z</dcterms:modified>
</cp:coreProperties>
</file>